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OP VaI_výzva 15_Industry 4\RENOST\PT + VO\WEB\"/>
    </mc:Choice>
  </mc:AlternateContent>
  <bookViews>
    <workbookView xWindow="0" yWindow="0" windowWidth="28800" windowHeight="10635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1'!$A$1:$A$74</definedName>
    <definedName name="aukcia">[1]summary!$F$187</definedName>
    <definedName name="naraz">[1]summary!$F$15</definedName>
    <definedName name="_xlnm.Print_Area" localSheetId="0">'Príloha č. 1'!$B$4:$O$74</definedName>
    <definedName name="obstarávateľ" comment="obstarávateľ vs verejný obstarávateľ">[1]summary!$Z$4</definedName>
    <definedName name="today">[1]summary!$K$37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5" i="1" s="1"/>
  <c r="N4" i="1"/>
  <c r="A14" i="1" l="1"/>
  <c r="A16" i="1"/>
  <c r="A17" i="1"/>
  <c r="A11" i="1"/>
  <c r="A12" i="1" s="1"/>
  <c r="A13" i="1" s="1"/>
  <c r="A71" i="1" l="1"/>
  <c r="A67" i="1"/>
  <c r="A63" i="1"/>
  <c r="A59" i="1"/>
  <c r="A55" i="1"/>
  <c r="A51" i="1"/>
  <c r="A47" i="1"/>
  <c r="A43" i="1"/>
  <c r="A39" i="1"/>
  <c r="A35" i="1"/>
  <c r="A31" i="1"/>
  <c r="A27" i="1"/>
  <c r="A23" i="1"/>
  <c r="A19" i="1"/>
  <c r="A72" i="1"/>
  <c r="A68" i="1"/>
  <c r="A64" i="1"/>
  <c r="A60" i="1"/>
  <c r="A56" i="1"/>
  <c r="A52" i="1"/>
  <c r="A48" i="1"/>
  <c r="A44" i="1"/>
  <c r="A36" i="1"/>
  <c r="A28" i="1"/>
  <c r="A20" i="1"/>
  <c r="A74" i="1"/>
  <c r="A70" i="1"/>
  <c r="A66" i="1"/>
  <c r="A62" i="1"/>
  <c r="A58" i="1"/>
  <c r="A54" i="1"/>
  <c r="A50" i="1"/>
  <c r="A46" i="1"/>
  <c r="A42" i="1"/>
  <c r="A38" i="1"/>
  <c r="A34" i="1"/>
  <c r="A30" i="1"/>
  <c r="A26" i="1"/>
  <c r="A22" i="1"/>
  <c r="A18" i="1"/>
  <c r="A73" i="1"/>
  <c r="A69" i="1"/>
  <c r="A65" i="1"/>
  <c r="A61" i="1"/>
  <c r="A57" i="1"/>
  <c r="A53" i="1"/>
  <c r="A49" i="1"/>
  <c r="A45" i="1"/>
  <c r="A41" i="1"/>
  <c r="A37" i="1"/>
  <c r="A33" i="1"/>
  <c r="A29" i="1"/>
  <c r="A25" i="1"/>
  <c r="A21" i="1"/>
  <c r="A40" i="1"/>
  <c r="A32" i="1"/>
  <c r="A24" i="1"/>
  <c r="I74" i="1" l="1"/>
  <c r="B5" i="1"/>
  <c r="A4" i="1"/>
  <c r="B14" i="1"/>
  <c r="B7" i="1"/>
</calcChain>
</file>

<file path=xl/sharedStrings.xml><?xml version="1.0" encoding="utf-8"?>
<sst xmlns="http://schemas.openxmlformats.org/spreadsheetml/2006/main" count="195" uniqueCount="88">
  <si>
    <t>Pokyny k vyplneniu: Vypĺňajú sa žlto vyznačené polia !!!</t>
  </si>
  <si>
    <r>
      <t xml:space="preserve">Rozpočet tvorí </t>
    </r>
    <r>
      <rPr>
        <b/>
        <u/>
        <sz val="11"/>
        <color theme="1"/>
        <rFont val="Calibri"/>
        <family val="2"/>
        <charset val="238"/>
        <scheme val="minor"/>
      </rPr>
      <t>nacenený výkaz - výmer</t>
    </r>
    <r>
      <rPr>
        <sz val="11"/>
        <color theme="1"/>
        <rFont val="Calibri"/>
        <family val="2"/>
        <charset val="238"/>
        <scheme val="minor"/>
      </rPr>
      <t>.</t>
    </r>
  </si>
  <si>
    <t>Stavebné práce</t>
  </si>
  <si>
    <r>
      <rPr>
        <b/>
        <sz val="11"/>
        <color theme="1"/>
        <rFont val="Calibri"/>
        <family val="2"/>
        <charset val="238"/>
        <scheme val="minor"/>
      </rPr>
      <t>Nacenený výkaz-výmer</t>
    </r>
    <r>
      <rPr>
        <sz val="11"/>
        <color theme="1"/>
        <rFont val="Calibri"/>
        <family val="2"/>
        <charset val="238"/>
        <scheme val="minor"/>
      </rPr>
      <t xml:space="preserve"> bude predložený v origináli a bude podpísaný a opečiatkovaný (ak má dodávateľ povinnosť používať pečiatku).</t>
    </r>
  </si>
  <si>
    <t>Zavedenie technológie 3D bin picking, systému MES a automatickej kontroly kvality výliskov na robotickej  bunke</t>
  </si>
  <si>
    <t>Názov zariadenia:</t>
  </si>
  <si>
    <t>Vymedzenie častí zariadenia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</si>
  <si>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</si>
  <si>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</si>
  <si>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</si>
  <si>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</si>
  <si>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</si>
  <si>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</si>
  <si>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Poznámka</t>
  </si>
  <si>
    <t xml:space="preserve">Požiadavky na aplikáciu inteligentnej inovácie existujúcej lisovacej robotickej linky </t>
  </si>
  <si>
    <t xml:space="preserve">Automatizácia procesu odoberania materiálu-výliskov z ohradovej  palety robotom, ktorý používa  technológiu 3D bin picking t.j. inteligentný vizuálny systém rozpoznania a naberania náhodne uložených predmetov z tvarovo rôznych prepraviek a košov. </t>
  </si>
  <si>
    <t>áno</t>
  </si>
  <si>
    <t>áno/nie:</t>
  </si>
  <si>
    <t>Automatická kontrola kvality povrchu výlisku v procese výroby pomocou optického zariadenia – senzoru, alebo systému strojného videnia s funkciou nastavenia rôznych úrovní kvality povrchu, tvaru a odchýliek.</t>
  </si>
  <si>
    <t xml:space="preserve">Prepojenie linky s informačným systémom SAP Bussines One  Modulom MES /systém pre operatívne riadenie výroby  /na poskytnutie ON LINE informácií v procese výroby na linke. </t>
  </si>
  <si>
    <t>Doplňujúce požiadavky na aplikáciu</t>
  </si>
  <si>
    <t>Integrácia periférnych a akčných členov na I/O Link rozhranie (Industry 4.0)</t>
  </si>
  <si>
    <t>Diagnostické nástroje pre vzdialenú správu</t>
  </si>
  <si>
    <t>Možnosť exportu procesných dát cez MES Modul</t>
  </si>
  <si>
    <t>Flexibilita s dôrazom na :</t>
  </si>
  <si>
    <t xml:space="preserve">   a./ schopnosť rýchleho prestavenia linky robotického pracoviska  na iný typ výlisku </t>
  </si>
  <si>
    <t xml:space="preserve">   b./ ľahká a rýchla výmena grippera </t>
  </si>
  <si>
    <t xml:space="preserve">   c./ rýchle nahrávanie zložitých dráh robota bez programovania  </t>
  </si>
  <si>
    <t xml:space="preserve">   d./ možnosť zobrazenia vlastného HMI /aplikácia pre komunikáciu s RS /  </t>
  </si>
  <si>
    <t xml:space="preserve">Schopnosť vyberať prístrihy, výlisky, z kovovej palety MARS 1200x800x600 tzv.3D bin picking  </t>
  </si>
  <si>
    <t xml:space="preserve"> Sledovanie, kontrola množstva uchopených výliskov    </t>
  </si>
  <si>
    <t>Zariadenie na zisťovanie a kontrolu množstva uchopených prístrihov s funkciou robota na odstránenie nalepených prístrihov a zbytkov zo strihania</t>
  </si>
  <si>
    <t xml:space="preserve">Kontrola na zamedzenie vloženia viac ako jedného prístrihu do matrice HL   </t>
  </si>
  <si>
    <t xml:space="preserve">Schopnosť grippera niesť zároveň prístrih a výlisok, vzduchom vyfúknuť matricu nástroja hydraulického lisu  a naniesť olejový film na ťažnicu </t>
  </si>
  <si>
    <t xml:space="preserve">Optická kontrola kvality povrchu výlisku s nastavením povolenej drsnosti  </t>
  </si>
  <si>
    <t xml:space="preserve">Odolnosť grippera a jeho častí  proti olejom </t>
  </si>
  <si>
    <t xml:space="preserve">Technické požiadavky na robota s funkciou 3D bin picking    </t>
  </si>
  <si>
    <t>hlavné aplikácie : manipulácia s materiálom a obsluha strojov</t>
  </si>
  <si>
    <t xml:space="preserve">zaťaženie : 18 - 20 kg </t>
  </si>
  <si>
    <t xml:space="preserve">18 - 20 </t>
  </si>
  <si>
    <t>kg</t>
  </si>
  <si>
    <t>hodnota:</t>
  </si>
  <si>
    <t>dosah ramena min. : 1,5 m</t>
  </si>
  <si>
    <t>min. 1,5</t>
  </si>
  <si>
    <t xml:space="preserve">m </t>
  </si>
  <si>
    <t xml:space="preserve">stupeň krytia  : IP 54 - IP 67 </t>
  </si>
  <si>
    <t>54 - 67</t>
  </si>
  <si>
    <t>IP</t>
  </si>
  <si>
    <t>opakovateľná presnosť min. : 0,05 mm</t>
  </si>
  <si>
    <t>mm</t>
  </si>
  <si>
    <t>pracovný rozsah ramena :  ± 180 až  ± 190 stupňov</t>
  </si>
  <si>
    <t xml:space="preserve"> ± 180 až  ± 190</t>
  </si>
  <si>
    <t>stupňov</t>
  </si>
  <si>
    <t>upevnenie :  inštalácia na podlahu</t>
  </si>
  <si>
    <t>absolútne snímanie polohy  /žiadna kalibrácia nie je nutná /</t>
  </si>
  <si>
    <t xml:space="preserve"> všetky osi brzdené</t>
  </si>
  <si>
    <t>vstupné a výstupné digitálne konektory 8 - 16 x</t>
  </si>
  <si>
    <t>8 - 16 x</t>
  </si>
  <si>
    <t>počet</t>
  </si>
  <si>
    <t>počet vstupov AIR na podstave robota 3 – 4 x</t>
  </si>
  <si>
    <t>3 - 4 x</t>
  </si>
  <si>
    <t xml:space="preserve">eternet port </t>
  </si>
  <si>
    <t xml:space="preserve">vzdialený servisný prístup </t>
  </si>
  <si>
    <t xml:space="preserve">softwer pre vzdialenú správu </t>
  </si>
  <si>
    <t>softwer HMI</t>
  </si>
  <si>
    <t>3D Bin Picking programovateľný v rovnakom systéme ako robot</t>
  </si>
  <si>
    <t xml:space="preserve">softwer základného nastavenia </t>
  </si>
  <si>
    <t xml:space="preserve">farebný dotykový LED display </t>
  </si>
  <si>
    <t xml:space="preserve">USB rozhranie </t>
  </si>
  <si>
    <t>dĺžka pripojovacieho kábla 7-10 m</t>
  </si>
  <si>
    <t>7-10</t>
  </si>
  <si>
    <t>m</t>
  </si>
  <si>
    <t xml:space="preserve">programovateľné, užívacie tlačidlá </t>
  </si>
  <si>
    <t xml:space="preserve">tlačidlá pohybu pre externé osi </t>
  </si>
  <si>
    <t xml:space="preserve">kontrola kolízií a vizualizácia </t>
  </si>
  <si>
    <t xml:space="preserve">rýchle nahrávanie zložitých dát bez programovania </t>
  </si>
  <si>
    <t xml:space="preserve">dostatočne veľká interná pamäť  na celú databázu konfigurácií podľa výrobkov </t>
  </si>
  <si>
    <t>Ostatné požiadavky</t>
  </si>
  <si>
    <t>revízne správy</t>
  </si>
  <si>
    <t>návod na obsluhu</t>
  </si>
  <si>
    <t xml:space="preserve">záruka na funkčnosť 2 roky </t>
  </si>
  <si>
    <t>Ďalšie súčasti hodnoty obstarávaného zariadenia</t>
  </si>
  <si>
    <t>Doprava na miesto realizácie</t>
  </si>
  <si>
    <t>-</t>
  </si>
  <si>
    <t>Montáž zariadenia a uvedenie do prevádzky</t>
  </si>
  <si>
    <t>Zaškolenie personálu na obsluhu zariadenia</t>
  </si>
  <si>
    <t>Miesto:</t>
  </si>
  <si>
    <t>Dátum: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</si>
</sst>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108">
    <xf numFmtId="0" fontId="0" fillId="0" borderId="0" xfId="0"/>
    <xf numFmtId="0" fontId="0" fillId="0" borderId="0" xfId="0" applyFont="1" applyProtection="1"/>
    <xf numFmtId="0" fontId="0" fillId="0" borderId="0" xfId="0" applyFont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right" vertical="center" wrapText="1"/>
    </xf>
    <xf numFmtId="0" fontId="4" fillId="0" borderId="0" xfId="0" applyFont="1" applyAlignment="1" applyProtection="1">
      <alignment horizontal="center" vertical="center" wrapText="1"/>
    </xf>
    <xf numFmtId="49" fontId="0" fillId="0" borderId="0" xfId="0" applyNumberFormat="1" applyFont="1" applyProtection="1"/>
    <xf numFmtId="49" fontId="0" fillId="0" borderId="0" xfId="0" applyNumberFormat="1" applyFont="1" applyAlignment="1" applyProtection="1">
      <alignment horizontal="justify"/>
    </xf>
    <xf numFmtId="49" fontId="0" fillId="0" borderId="0" xfId="0" applyNumberFormat="1" applyFont="1" applyAlignment="1" applyProtection="1">
      <alignment horizontal="justify"/>
    </xf>
    <xf numFmtId="0" fontId="6" fillId="0" borderId="0" xfId="0" applyFont="1" applyProtection="1"/>
    <xf numFmtId="49" fontId="0" fillId="0" borderId="0" xfId="0" applyNumberFormat="1" applyFont="1" applyAlignment="1" applyProtection="1">
      <alignment horizontal="justify" wrapText="1"/>
    </xf>
    <xf numFmtId="49" fontId="0" fillId="0" borderId="0" xfId="0" applyNumberFormat="1" applyFont="1" applyAlignment="1" applyProtection="1">
      <alignment horizontal="justify" wrapText="1"/>
    </xf>
    <xf numFmtId="0" fontId="7" fillId="0" borderId="0" xfId="0" applyNumberFormat="1" applyFont="1" applyAlignment="1" applyProtection="1"/>
    <xf numFmtId="0" fontId="7" fillId="0" borderId="0" xfId="0" applyNumberFormat="1" applyFont="1" applyAlignment="1" applyProtection="1"/>
    <xf numFmtId="0" fontId="8" fillId="0" borderId="0" xfId="0" applyFont="1" applyProtection="1"/>
    <xf numFmtId="0" fontId="0" fillId="3" borderId="0" xfId="0" applyNumberFormat="1" applyFont="1" applyFill="1" applyAlignment="1" applyProtection="1"/>
    <xf numFmtId="0" fontId="9" fillId="0" borderId="0" xfId="0" applyFont="1" applyAlignment="1" applyProtection="1">
      <alignment wrapText="1"/>
    </xf>
    <xf numFmtId="49" fontId="1" fillId="0" borderId="0" xfId="0" applyNumberFormat="1" applyFont="1" applyAlignment="1" applyProtection="1">
      <alignment horizontal="right"/>
    </xf>
    <xf numFmtId="49" fontId="0" fillId="3" borderId="0" xfId="0" applyNumberFormat="1" applyFont="1" applyFill="1" applyAlignment="1" applyProtection="1"/>
    <xf numFmtId="0" fontId="10" fillId="4" borderId="1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vertical="center" wrapText="1"/>
    </xf>
    <xf numFmtId="0" fontId="10" fillId="4" borderId="3" xfId="0" applyFont="1" applyFill="1" applyBorder="1" applyAlignment="1" applyProtection="1">
      <alignment vertical="center" wrapText="1"/>
    </xf>
    <xf numFmtId="0" fontId="10" fillId="4" borderId="4" xfId="0" applyFont="1" applyFill="1" applyBorder="1" applyAlignment="1" applyProtection="1">
      <alignment vertical="center" wrapText="1"/>
    </xf>
    <xf numFmtId="0" fontId="10" fillId="4" borderId="5" xfId="0" applyFont="1" applyFill="1" applyBorder="1" applyAlignment="1" applyProtection="1">
      <alignment vertical="center" wrapText="1"/>
    </xf>
    <xf numFmtId="0" fontId="10" fillId="4" borderId="6" xfId="0" applyFont="1" applyFill="1" applyBorder="1" applyAlignment="1" applyProtection="1">
      <alignment horizontal="center" vertical="center" wrapText="1"/>
    </xf>
    <xf numFmtId="0" fontId="11" fillId="4" borderId="4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11" fillId="4" borderId="1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12" fillId="3" borderId="7" xfId="0" applyNumberFormat="1" applyFont="1" applyFill="1" applyBorder="1" applyAlignment="1" applyProtection="1">
      <alignment horizontal="center" vertical="center" wrapText="1"/>
    </xf>
    <xf numFmtId="0" fontId="12" fillId="3" borderId="8" xfId="0" applyNumberFormat="1" applyFont="1" applyFill="1" applyBorder="1" applyAlignment="1" applyProtection="1">
      <alignment horizontal="center" vertical="center" wrapText="1"/>
    </xf>
    <xf numFmtId="0" fontId="12" fillId="3" borderId="9" xfId="0" applyNumberFormat="1" applyFont="1" applyFill="1" applyBorder="1" applyAlignment="1" applyProtection="1">
      <alignment horizontal="center" vertical="center" wrapText="1"/>
    </xf>
    <xf numFmtId="0" fontId="12" fillId="3" borderId="10" xfId="0" applyNumberFormat="1" applyFont="1" applyFill="1" applyBorder="1" applyAlignment="1" applyProtection="1">
      <alignment horizontal="center" vertical="center" wrapText="1"/>
    </xf>
    <xf numFmtId="0" fontId="12" fillId="3" borderId="11" xfId="0" applyNumberFormat="1" applyFont="1" applyFill="1" applyBorder="1" applyAlignment="1" applyProtection="1">
      <alignment vertical="center" wrapText="1"/>
    </xf>
    <xf numFmtId="0" fontId="12" fillId="3" borderId="12" xfId="0" applyNumberFormat="1" applyFont="1" applyFill="1" applyBorder="1" applyAlignment="1" applyProtection="1">
      <alignment vertical="center" wrapText="1"/>
    </xf>
    <xf numFmtId="0" fontId="12" fillId="3" borderId="11" xfId="0" applyNumberFormat="1" applyFont="1" applyFill="1" applyBorder="1" applyAlignment="1" applyProtection="1">
      <alignment horizontal="center" vertical="center" wrapText="1"/>
    </xf>
    <xf numFmtId="0" fontId="12" fillId="3" borderId="12" xfId="0" applyNumberFormat="1" applyFont="1" applyFill="1" applyBorder="1" applyAlignment="1" applyProtection="1">
      <alignment horizontal="center" vertical="center" wrapText="1"/>
    </xf>
    <xf numFmtId="0" fontId="12" fillId="3" borderId="13" xfId="0" applyNumberFormat="1" applyFont="1" applyFill="1" applyBorder="1" applyAlignment="1" applyProtection="1">
      <alignment horizontal="center" vertical="center" wrapText="1"/>
    </xf>
    <xf numFmtId="0" fontId="12" fillId="3" borderId="11" xfId="0" applyNumberFormat="1" applyFont="1" applyFill="1" applyBorder="1" applyAlignment="1" applyProtection="1">
      <alignment horizontal="center" vertical="center" wrapText="1"/>
    </xf>
    <xf numFmtId="0" fontId="12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5" xfId="0" applyNumberFormat="1" applyFont="1" applyFill="1" applyBorder="1" applyAlignment="1" applyProtection="1">
      <alignment vertical="center" wrapText="1"/>
      <protection locked="0"/>
    </xf>
    <xf numFmtId="0" fontId="12" fillId="2" borderId="16" xfId="0" applyNumberFormat="1" applyFont="1" applyFill="1" applyBorder="1" applyAlignment="1" applyProtection="1">
      <alignment vertical="center" wrapText="1"/>
      <protection locked="0"/>
    </xf>
    <xf numFmtId="0" fontId="12" fillId="2" borderId="17" xfId="0" applyNumberFormat="1" applyFont="1" applyFill="1" applyBorder="1" applyAlignment="1" applyProtection="1">
      <alignment vertical="center" wrapText="1"/>
      <protection locked="0"/>
    </xf>
    <xf numFmtId="0" fontId="12" fillId="3" borderId="18" xfId="0" applyNumberFormat="1" applyFont="1" applyFill="1" applyBorder="1" applyAlignment="1" applyProtection="1">
      <alignment vertical="center" wrapText="1"/>
    </xf>
    <xf numFmtId="0" fontId="12" fillId="3" borderId="19" xfId="0" applyNumberFormat="1" applyFont="1" applyFill="1" applyBorder="1" applyAlignment="1" applyProtection="1">
      <alignment vertical="center" wrapText="1"/>
    </xf>
    <xf numFmtId="0" fontId="12" fillId="3" borderId="18" xfId="0" applyNumberFormat="1" applyFont="1" applyFill="1" applyBorder="1" applyAlignment="1" applyProtection="1">
      <alignment horizontal="center" vertical="center" wrapText="1"/>
    </xf>
    <xf numFmtId="0" fontId="12" fillId="3" borderId="19" xfId="0" applyNumberFormat="1" applyFont="1" applyFill="1" applyBorder="1" applyAlignment="1" applyProtection="1">
      <alignment horizontal="center" vertical="center" wrapText="1"/>
    </xf>
    <xf numFmtId="0" fontId="12" fillId="3" borderId="20" xfId="0" applyNumberFormat="1" applyFont="1" applyFill="1" applyBorder="1" applyAlignment="1" applyProtection="1">
      <alignment horizontal="center" vertical="center" wrapText="1"/>
    </xf>
    <xf numFmtId="0" fontId="12" fillId="3" borderId="18" xfId="0" applyNumberFormat="1" applyFont="1" applyFill="1" applyBorder="1" applyAlignment="1" applyProtection="1">
      <alignment horizontal="center" vertical="center" wrapText="1"/>
    </xf>
    <xf numFmtId="0" fontId="12" fillId="2" borderId="21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2" xfId="0" applyNumberFormat="1" applyFont="1" applyFill="1" applyBorder="1" applyAlignment="1" applyProtection="1">
      <alignment vertical="center" wrapText="1"/>
      <protection locked="0"/>
    </xf>
    <xf numFmtId="0" fontId="12" fillId="2" borderId="23" xfId="0" applyNumberFormat="1" applyFont="1" applyFill="1" applyBorder="1" applyAlignment="1" applyProtection="1">
      <alignment vertical="center" wrapText="1"/>
      <protection locked="0"/>
    </xf>
    <xf numFmtId="0" fontId="12" fillId="2" borderId="20" xfId="0" applyNumberFormat="1" applyFont="1" applyFill="1" applyBorder="1" applyAlignment="1" applyProtection="1">
      <alignment vertical="center" wrapText="1"/>
      <protection locked="0"/>
    </xf>
    <xf numFmtId="0" fontId="12" fillId="3" borderId="16" xfId="0" applyNumberFormat="1" applyFont="1" applyFill="1" applyBorder="1" applyAlignment="1" applyProtection="1">
      <alignment horizontal="center" vertical="center" wrapText="1"/>
    </xf>
    <xf numFmtId="0" fontId="12" fillId="3" borderId="14" xfId="0" applyNumberFormat="1" applyFont="1" applyFill="1" applyBorder="1" applyAlignment="1" applyProtection="1">
      <alignment horizontal="center" vertical="center" wrapText="1"/>
    </xf>
    <xf numFmtId="0" fontId="12" fillId="2" borderId="24" xfId="0" applyNumberFormat="1" applyFont="1" applyFill="1" applyBorder="1" applyAlignment="1" applyProtection="1">
      <alignment horizontal="center" vertical="top" wrapText="1"/>
      <protection locked="0"/>
    </xf>
    <xf numFmtId="0" fontId="12" fillId="3" borderId="25" xfId="0" applyNumberFormat="1" applyFont="1" applyFill="1" applyBorder="1" applyAlignment="1" applyProtection="1">
      <alignment horizontal="center" vertical="center" wrapText="1"/>
    </xf>
    <xf numFmtId="0" fontId="12" fillId="3" borderId="24" xfId="0" applyNumberFormat="1" applyFont="1" applyFill="1" applyBorder="1" applyAlignment="1" applyProtection="1">
      <alignment horizontal="center" vertical="center" wrapText="1"/>
    </xf>
    <xf numFmtId="0" fontId="12" fillId="3" borderId="26" xfId="0" applyNumberFormat="1" applyFont="1" applyFill="1" applyBorder="1" applyAlignment="1" applyProtection="1">
      <alignment horizontal="center" vertical="center" wrapText="1"/>
    </xf>
    <xf numFmtId="0" fontId="1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10" fillId="3" borderId="18" xfId="0" applyNumberFormat="1" applyFont="1" applyFill="1" applyBorder="1" applyAlignment="1" applyProtection="1">
      <alignment vertical="center" wrapText="1"/>
    </xf>
    <xf numFmtId="0" fontId="10" fillId="3" borderId="19" xfId="0" applyNumberFormat="1" applyFont="1" applyFill="1" applyBorder="1" applyAlignment="1" applyProtection="1">
      <alignment vertical="center" wrapText="1"/>
    </xf>
    <xf numFmtId="0" fontId="12" fillId="3" borderId="26" xfId="0" applyNumberFormat="1" applyFont="1" applyFill="1" applyBorder="1" applyAlignment="1" applyProtection="1">
      <alignment vertical="center" wrapText="1"/>
    </xf>
    <xf numFmtId="0" fontId="12" fillId="3" borderId="21" xfId="0" applyNumberFormat="1" applyFont="1" applyFill="1" applyBorder="1" applyAlignment="1" applyProtection="1">
      <alignment vertical="center" wrapText="1"/>
    </xf>
    <xf numFmtId="0" fontId="13" fillId="3" borderId="20" xfId="0" applyNumberFormat="1" applyFont="1" applyFill="1" applyBorder="1" applyAlignment="1" applyProtection="1">
      <alignment horizontal="center" vertical="center" wrapText="1"/>
    </xf>
    <xf numFmtId="49" fontId="12" fillId="3" borderId="18" xfId="0" applyNumberFormat="1" applyFont="1" applyFill="1" applyBorder="1" applyAlignment="1" applyProtection="1">
      <alignment horizontal="center" vertical="center" wrapText="1"/>
    </xf>
    <xf numFmtId="49" fontId="12" fillId="3" borderId="19" xfId="0" applyNumberFormat="1" applyFont="1" applyFill="1" applyBorder="1" applyAlignment="1" applyProtection="1">
      <alignment horizontal="center" vertical="center" wrapText="1"/>
    </xf>
    <xf numFmtId="16" fontId="12" fillId="3" borderId="20" xfId="0" applyNumberFormat="1" applyFont="1" applyFill="1" applyBorder="1" applyAlignment="1" applyProtection="1">
      <alignment horizontal="center" vertical="center" wrapText="1"/>
    </xf>
    <xf numFmtId="0" fontId="12" fillId="2" borderId="18" xfId="0" applyNumberFormat="1" applyFont="1" applyFill="1" applyBorder="1" applyAlignment="1" applyProtection="1">
      <alignment vertical="center" wrapText="1"/>
      <protection locked="0"/>
    </xf>
    <xf numFmtId="0" fontId="1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7" xfId="0" applyNumberFormat="1" applyFont="1" applyFill="1" applyBorder="1" applyAlignment="1" applyProtection="1">
      <alignment vertical="center" wrapText="1"/>
      <protection locked="0"/>
    </xf>
    <xf numFmtId="0" fontId="12" fillId="2" borderId="23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8" xfId="0" applyNumberFormat="1" applyFont="1" applyFill="1" applyBorder="1" applyAlignment="1" applyProtection="1">
      <alignment vertical="center" wrapText="1"/>
      <protection locked="0"/>
    </xf>
    <xf numFmtId="0" fontId="12" fillId="3" borderId="29" xfId="0" applyNumberFormat="1" applyFont="1" applyFill="1" applyBorder="1" applyAlignment="1" applyProtection="1">
      <alignment horizontal="center" vertical="center" wrapText="1"/>
    </xf>
    <xf numFmtId="0" fontId="12" fillId="3" borderId="30" xfId="0" applyNumberFormat="1" applyFont="1" applyFill="1" applyBorder="1" applyAlignment="1" applyProtection="1">
      <alignment horizontal="center" vertical="center" wrapText="1"/>
    </xf>
    <xf numFmtId="0" fontId="12" fillId="3" borderId="31" xfId="0" applyNumberFormat="1" applyFont="1" applyFill="1" applyBorder="1" applyAlignment="1" applyProtection="1">
      <alignment vertical="center" wrapText="1"/>
    </xf>
    <xf numFmtId="0" fontId="12" fillId="3" borderId="32" xfId="0" applyNumberFormat="1" applyFont="1" applyFill="1" applyBorder="1" applyAlignment="1" applyProtection="1">
      <alignment vertical="center" wrapText="1"/>
    </xf>
    <xf numFmtId="0" fontId="12" fillId="3" borderId="33" xfId="0" applyNumberFormat="1" applyFont="1" applyFill="1" applyBorder="1" applyAlignment="1" applyProtection="1">
      <alignment horizontal="center" vertical="center" wrapText="1"/>
    </xf>
    <xf numFmtId="0" fontId="12" fillId="3" borderId="34" xfId="0" applyNumberFormat="1" applyFont="1" applyFill="1" applyBorder="1" applyAlignment="1" applyProtection="1">
      <alignment horizontal="center" vertical="center" wrapText="1"/>
    </xf>
    <xf numFmtId="0" fontId="12" fillId="3" borderId="17" xfId="0" applyNumberFormat="1" applyFont="1" applyFill="1" applyBorder="1" applyAlignment="1" applyProtection="1">
      <alignment horizontal="center" vertical="center" wrapText="1"/>
    </xf>
    <xf numFmtId="0" fontId="12" fillId="3" borderId="33" xfId="0" applyNumberFormat="1" applyFont="1" applyFill="1" applyBorder="1" applyAlignment="1" applyProtection="1">
      <alignment horizontal="center" vertical="center" wrapText="1"/>
    </xf>
    <xf numFmtId="0" fontId="12" fillId="2" borderId="3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33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34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35" xfId="0" applyNumberFormat="1" applyFont="1" applyFill="1" applyBorder="1" applyAlignment="1" applyProtection="1">
      <alignment vertical="center" wrapText="1"/>
    </xf>
    <xf numFmtId="0" fontId="12" fillId="3" borderId="23" xfId="0" applyNumberFormat="1" applyFont="1" applyFill="1" applyBorder="1" applyAlignment="1" applyProtection="1">
      <alignment vertical="center" wrapText="1"/>
    </xf>
    <xf numFmtId="0" fontId="12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19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36" xfId="0" applyNumberFormat="1" applyFont="1" applyFill="1" applyBorder="1" applyAlignment="1" applyProtection="1">
      <alignment horizontal="center" vertical="center" wrapText="1"/>
    </xf>
    <xf numFmtId="0" fontId="12" fillId="3" borderId="37" xfId="0" applyNumberFormat="1" applyFont="1" applyFill="1" applyBorder="1" applyAlignment="1" applyProtection="1">
      <alignment horizontal="center" vertical="center" wrapText="1"/>
    </xf>
    <xf numFmtId="0" fontId="12" fillId="3" borderId="38" xfId="0" applyNumberFormat="1" applyFont="1" applyFill="1" applyBorder="1" applyAlignment="1" applyProtection="1">
      <alignment vertical="center" wrapText="1"/>
    </xf>
    <xf numFmtId="0" fontId="12" fillId="3" borderId="39" xfId="0" applyNumberFormat="1" applyFont="1" applyFill="1" applyBorder="1" applyAlignment="1" applyProtection="1">
      <alignment vertical="center" wrapText="1"/>
    </xf>
    <xf numFmtId="0" fontId="12" fillId="3" borderId="40" xfId="0" applyNumberFormat="1" applyFont="1" applyFill="1" applyBorder="1" applyAlignment="1" applyProtection="1">
      <alignment horizontal="center" vertical="center" wrapText="1"/>
    </xf>
    <xf numFmtId="0" fontId="12" fillId="3" borderId="41" xfId="0" applyNumberFormat="1" applyFont="1" applyFill="1" applyBorder="1" applyAlignment="1" applyProtection="1">
      <alignment horizontal="center" vertical="center" wrapText="1"/>
    </xf>
    <xf numFmtId="0" fontId="12" fillId="3" borderId="28" xfId="0" applyNumberFormat="1" applyFont="1" applyFill="1" applyBorder="1" applyAlignment="1" applyProtection="1">
      <alignment horizontal="center" vertical="center" wrapText="1"/>
    </xf>
    <xf numFmtId="0" fontId="12" fillId="3" borderId="40" xfId="0" applyNumberFormat="1" applyFont="1" applyFill="1" applyBorder="1" applyAlignment="1" applyProtection="1">
      <alignment horizontal="center" vertical="center" wrapText="1"/>
    </xf>
    <xf numFmtId="0" fontId="12" fillId="2" borderId="39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40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4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1" applyFont="1" applyFill="1" applyAlignment="1" applyProtection="1">
      <alignment horizontal="right" vertical="center"/>
    </xf>
    <xf numFmtId="0" fontId="15" fillId="0" borderId="42" xfId="1" applyFont="1" applyFill="1" applyBorder="1" applyAlignment="1" applyProtection="1">
      <alignment vertical="center"/>
    </xf>
    <xf numFmtId="0" fontId="15" fillId="0" borderId="0" xfId="1" applyFont="1" applyFill="1" applyAlignment="1" applyProtection="1">
      <alignment vertical="center"/>
    </xf>
    <xf numFmtId="0" fontId="15" fillId="0" borderId="42" xfId="1" applyFont="1" applyFill="1" applyBorder="1" applyAlignment="1" applyProtection="1">
      <alignment vertical="center" wrapText="1"/>
    </xf>
    <xf numFmtId="0" fontId="15" fillId="0" borderId="0" xfId="1" applyFont="1" applyFill="1" applyBorder="1" applyAlignment="1" applyProtection="1">
      <alignment vertical="center" wrapText="1"/>
    </xf>
    <xf numFmtId="0" fontId="15" fillId="0" borderId="43" xfId="1" applyFont="1" applyFill="1" applyBorder="1" applyAlignment="1" applyProtection="1">
      <alignment horizontal="center" vertical="center"/>
    </xf>
    <xf numFmtId="0" fontId="15" fillId="0" borderId="0" xfId="1" applyFont="1" applyFill="1" applyBorder="1" applyAlignment="1" applyProtection="1">
      <alignment horizontal="center" vertical="center"/>
    </xf>
  </cellXfs>
  <cellStyles count="2">
    <cellStyle name="Normal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OP%20VaI_v&#253;zva%2015_Industry%204/RENOST/PT%20+%20VO/PT%20+%20VO%20RENOST_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inančné limity"/>
      <sheetName val="Obálky - tlač"/>
      <sheetName val="Príprava"/>
      <sheetName val="Výzva na prieskum trhu"/>
      <sheetName val="Príloha č. 1"/>
      <sheetName val="Príloha č. 2"/>
      <sheetName val="Prieskum trhu"/>
      <sheetName val="Súťažné podklady"/>
      <sheetName val="Menovanie komisie"/>
      <sheetName val="Zaslanie SP + Evidencia"/>
      <sheetName val="Otváranie Naraz"/>
      <sheetName val="Otváranie Ostatné"/>
      <sheetName val="Žiadosť o vysvetlenie-Ostatné"/>
      <sheetName val="Otváranie Kritériá"/>
      <sheetName val="Žiadosť o vysvetlenie-Kritériá"/>
      <sheetName val="Aukcia"/>
      <sheetName val="Žiadosť o predloženie dokladov"/>
      <sheetName val="Oznámenia o výsledku"/>
      <sheetName val="Podnet na začatie kontroly"/>
      <sheetName val="Výzva na súčinnosť"/>
      <sheetName val="Správa o zákazke"/>
      <sheetName val="§ 55 ods. 2"/>
      <sheetName val="§ 57 ods. 2"/>
      <sheetName val="Oznámenie o zrušení VO"/>
      <sheetName val="Osobné prevzatie SP"/>
      <sheetName val="Osobné prevzatie ponuky"/>
      <sheetName val="DB"/>
      <sheetName val="Pracovné dni"/>
      <sheetName val="Pomocné"/>
      <sheetName val="checklist - neaktuálny"/>
    </sheetNames>
    <sheetDataSet>
      <sheetData sheetId="0">
        <row r="4">
          <cell r="Z4" t="str">
            <v>obstarávateľ</v>
          </cell>
        </row>
        <row r="7">
          <cell r="F7" t="str">
            <v>Tovary</v>
          </cell>
        </row>
        <row r="15">
          <cell r="F15" t="str">
            <v>dvojkolové</v>
          </cell>
        </row>
        <row r="37">
          <cell r="K37">
            <v>43306</v>
          </cell>
        </row>
        <row r="39">
          <cell r="K39">
            <v>43259</v>
          </cell>
        </row>
        <row r="187">
          <cell r="F187" t="str">
            <v>nie</v>
          </cell>
        </row>
        <row r="189">
          <cell r="F189" t="str">
            <v>nie</v>
          </cell>
        </row>
      </sheetData>
      <sheetData sheetId="1"/>
      <sheetData sheetId="2"/>
      <sheetData sheetId="3"/>
      <sheetData sheetId="4">
        <row r="2">
          <cell r="B2" t="str">
            <v>Výzva na predloženie ponúk - prieskum trhu</v>
          </cell>
        </row>
        <row r="110">
          <cell r="C110" t="str">
            <v xml:space="preserve">Príloha č. 1: </v>
          </cell>
          <cell r="E110" t="str">
            <v>Vymedzenie predmetu prieskumu trhu</v>
          </cell>
        </row>
      </sheetData>
      <sheetData sheetId="5"/>
      <sheetData sheetId="6"/>
      <sheetData sheetId="7"/>
      <sheetData sheetId="8">
        <row r="607">
          <cell r="C607" t="str">
            <v>Kúpna zmluva – Príloha č. 1:</v>
          </cell>
          <cell r="F607" t="str">
            <v>Rozpočet - výkaz - výmer</v>
          </cell>
        </row>
        <row r="614">
          <cell r="C614" t="str">
            <v>Kúpna zmluva – Príloha č. 1:</v>
          </cell>
          <cell r="F614" t="str">
            <v>Technická špecifikácia predmetu zákazky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 filterMode="1"/>
  <dimension ref="A1:Q74"/>
  <sheetViews>
    <sheetView tabSelected="1" view="pageBreakPreview" zoomScaleNormal="100" zoomScaleSheetLayoutView="100" workbookViewId="0">
      <pane ySplit="3" topLeftCell="A4" activePane="bottomLeft" state="frozen"/>
      <selection pane="bottomLeft" activeCell="L20" sqref="L20"/>
    </sheetView>
  </sheetViews>
  <sheetFormatPr defaultColWidth="9.140625" defaultRowHeight="15" x14ac:dyDescent="0.25"/>
  <cols>
    <col min="1" max="1" width="4.7109375" style="1" customWidth="1"/>
    <col min="2" max="2" width="3.5703125" style="7" customWidth="1"/>
    <col min="3" max="3" width="13.28515625" style="1" customWidth="1"/>
    <col min="4" max="5" width="9.7109375" style="1" customWidth="1"/>
    <col min="6" max="7" width="19" style="1" customWidth="1"/>
    <col min="8" max="9" width="9.42578125" style="1" customWidth="1"/>
    <col min="10" max="10" width="8" style="1" customWidth="1"/>
    <col min="11" max="11" width="13.7109375" style="1" customWidth="1"/>
    <col min="12" max="12" width="17.85546875" style="1" customWidth="1"/>
    <col min="13" max="15" width="18.28515625" style="1" customWidth="1"/>
    <col min="16" max="16" width="6.5703125" style="1" bestFit="1" customWidth="1"/>
    <col min="17" max="17" width="14.5703125" style="1" bestFit="1" customWidth="1"/>
    <col min="18" max="29" width="9.140625" style="1"/>
    <col min="30" max="30" width="9.42578125" style="1" bestFit="1" customWidth="1"/>
    <col min="31" max="16384" width="9.140625" style="1"/>
  </cols>
  <sheetData>
    <row r="1" spans="1:17" x14ac:dyDescent="0.25">
      <c r="A1" s="1">
        <v>1</v>
      </c>
      <c r="B1" s="1"/>
    </row>
    <row r="2" spans="1:17" ht="18.75" x14ac:dyDescent="0.25">
      <c r="A2" s="2">
        <v>1</v>
      </c>
      <c r="B2" s="3" t="s">
        <v>0</v>
      </c>
      <c r="C2" s="3"/>
      <c r="D2" s="3"/>
      <c r="E2" s="3"/>
      <c r="F2" s="3"/>
      <c r="G2" s="3"/>
    </row>
    <row r="3" spans="1:17" x14ac:dyDescent="0.25">
      <c r="A3" s="1">
        <v>1</v>
      </c>
      <c r="B3" s="1"/>
    </row>
    <row r="4" spans="1:17" s="2" customFormat="1" ht="21" hidden="1" x14ac:dyDescent="0.25">
      <c r="A4" s="2">
        <f ca="1">IF(OR([1]summary!$K$39="",[1]summary!$K$39&gt;=[1]summary!$K$37),1,0)</f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M4" s="5"/>
      <c r="N4" s="5" t="str">
        <f>'[1]Výzva na prieskum trhu'!$C$110</f>
        <v xml:space="preserve">Príloha č. 1: </v>
      </c>
      <c r="O4" s="5"/>
    </row>
    <row r="5" spans="1:17" s="2" customFormat="1" ht="23.25" customHeight="1" x14ac:dyDescent="0.25">
      <c r="A5" s="2">
        <v>1</v>
      </c>
      <c r="B5" s="6" t="str">
        <f ca="1">IF([1]summary!$F$7=$Q$10,'[1]Súťažné podklady'!$C$607,IF(OR([1]summary!$K$39="",[1]summary!$K$39&gt;=[1]summary!$K$37),'[1]Výzva na prieskum trhu'!$B$2,'[1]Súťažné podklady'!$C$614))</f>
        <v>Kúpna zmluva – Príloha č. 1: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7" s="2" customFormat="1" x14ac:dyDescent="0.25">
      <c r="A6" s="2">
        <v>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7" s="2" customFormat="1" ht="23.25" customHeight="1" x14ac:dyDescent="0.25">
      <c r="A7" s="2">
        <v>1</v>
      </c>
      <c r="B7" s="6" t="str">
        <f ca="1">IF([1]summary!$F$7=$Q$10,'[1]Súťažné podklady'!$F$607,IF(OR([1]summary!$K$39="",[1]summary!$K$39&gt;=[1]summary!$K$37),'[1]Výzva na prieskum trhu'!E110,'[1]Súťažné podklady'!$F$614))</f>
        <v>Technická špecifikácia predmetu zákazky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7" x14ac:dyDescent="0.25">
      <c r="A8" s="1">
        <v>1</v>
      </c>
    </row>
    <row r="9" spans="1:17" x14ac:dyDescent="0.25">
      <c r="A9" s="1">
        <v>1</v>
      </c>
    </row>
    <row r="10" spans="1:17" hidden="1" x14ac:dyDescent="0.25">
      <c r="A10" s="1">
        <f>IF([1]summary!$F$7=Q10,1,0)</f>
        <v>0</v>
      </c>
      <c r="B10" s="8" t="s">
        <v>1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9"/>
      <c r="N10" s="9"/>
      <c r="O10" s="9"/>
      <c r="Q10" s="10" t="s">
        <v>2</v>
      </c>
    </row>
    <row r="11" spans="1:17" hidden="1" x14ac:dyDescent="0.25">
      <c r="A11" s="1">
        <f>A10</f>
        <v>0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7" ht="15" hidden="1" customHeight="1" x14ac:dyDescent="0.25">
      <c r="A12" s="1">
        <f>A11</f>
        <v>0</v>
      </c>
      <c r="B12" s="11" t="s">
        <v>3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2"/>
      <c r="N12" s="12"/>
      <c r="O12" s="12"/>
    </row>
    <row r="13" spans="1:17" hidden="1" x14ac:dyDescent="0.25">
      <c r="A13" s="1">
        <f>A12</f>
        <v>0</v>
      </c>
    </row>
    <row r="14" spans="1:17" s="15" customFormat="1" ht="18.75" x14ac:dyDescent="0.3">
      <c r="A14" s="1">
        <f>$A$15</f>
        <v>1</v>
      </c>
      <c r="B14" s="13" t="str">
        <f ca="1">IF(OR([1]summary!$K$39="",[1]summary!$K$39&gt;=[1]summary!$K$37),"Technická špecifikácia logického celku"&amp;IF([1]summary!$F$189="áno"," č. 1:",":"),IF([1]summary!$F$189="áno","Časť č. 1:",""))</f>
        <v/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14"/>
      <c r="O14" s="14"/>
    </row>
    <row r="15" spans="1:17" x14ac:dyDescent="0.25">
      <c r="A15" s="1">
        <f>IF($A$10=0,1,0)*IF($B$15="",0,1)</f>
        <v>1</v>
      </c>
      <c r="B15" s="16" t="s">
        <v>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spans="1:17" x14ac:dyDescent="0.25">
      <c r="A16" s="1">
        <f>$A$15</f>
        <v>1</v>
      </c>
      <c r="Q16" s="17"/>
    </row>
    <row r="17" spans="1:17" x14ac:dyDescent="0.25">
      <c r="A17" s="1">
        <f>IF($A$10=0,1,0)</f>
        <v>1</v>
      </c>
      <c r="B17" s="18" t="s">
        <v>5</v>
      </c>
      <c r="C17" s="18"/>
      <c r="D17" s="19" t="s">
        <v>4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Q17" s="17"/>
    </row>
    <row r="18" spans="1:17" ht="15.75" thickBot="1" x14ac:dyDescent="0.3">
      <c r="A18" s="1">
        <f>$A$17</f>
        <v>1</v>
      </c>
      <c r="Q18" s="17"/>
    </row>
    <row r="19" spans="1:17" ht="69.95" customHeight="1" thickBot="1" x14ac:dyDescent="0.3">
      <c r="A19" s="1">
        <f t="shared" ref="A19:A74" si="0">$A$17</f>
        <v>1</v>
      </c>
      <c r="B19" s="20" t="s">
        <v>6</v>
      </c>
      <c r="C19" s="21"/>
      <c r="D19" s="21"/>
      <c r="E19" s="22"/>
      <c r="F19" s="23" t="s">
        <v>7</v>
      </c>
      <c r="G19" s="24"/>
      <c r="H19" s="20" t="s">
        <v>8</v>
      </c>
      <c r="I19" s="22"/>
      <c r="J19" s="25" t="s">
        <v>9</v>
      </c>
      <c r="K19" s="26" t="s">
        <v>10</v>
      </c>
      <c r="L19" s="27"/>
      <c r="M19" s="28" t="s">
        <v>11</v>
      </c>
      <c r="N19" s="29" t="s">
        <v>12</v>
      </c>
      <c r="O19" s="29" t="s">
        <v>13</v>
      </c>
      <c r="Q19" s="17"/>
    </row>
    <row r="20" spans="1:17" ht="80.099999999999994" customHeight="1" x14ac:dyDescent="0.25">
      <c r="A20" s="1">
        <f t="shared" si="0"/>
        <v>1</v>
      </c>
      <c r="B20" s="30" t="s">
        <v>4</v>
      </c>
      <c r="C20" s="31"/>
      <c r="D20" s="32" t="s">
        <v>14</v>
      </c>
      <c r="E20" s="33"/>
      <c r="F20" s="34" t="s">
        <v>15</v>
      </c>
      <c r="G20" s="35"/>
      <c r="H20" s="36" t="s">
        <v>16</v>
      </c>
      <c r="I20" s="37"/>
      <c r="J20" s="38"/>
      <c r="K20" s="39" t="s">
        <v>17</v>
      </c>
      <c r="L20" s="40"/>
      <c r="M20" s="41"/>
      <c r="N20" s="42"/>
      <c r="O20" s="43"/>
    </row>
    <row r="21" spans="1:17" ht="65.099999999999994" customHeight="1" x14ac:dyDescent="0.25">
      <c r="A21" s="1">
        <f t="shared" si="0"/>
        <v>1</v>
      </c>
      <c r="B21" s="30"/>
      <c r="C21" s="31"/>
      <c r="D21" s="32"/>
      <c r="E21" s="33"/>
      <c r="F21" s="44" t="s">
        <v>18</v>
      </c>
      <c r="G21" s="45"/>
      <c r="H21" s="46" t="s">
        <v>16</v>
      </c>
      <c r="I21" s="47"/>
      <c r="J21" s="48"/>
      <c r="K21" s="49" t="s">
        <v>17</v>
      </c>
      <c r="L21" s="50"/>
      <c r="M21" s="51"/>
      <c r="N21" s="52"/>
      <c r="O21" s="53"/>
    </row>
    <row r="22" spans="1:17" ht="60" customHeight="1" x14ac:dyDescent="0.25">
      <c r="A22" s="1">
        <f t="shared" si="0"/>
        <v>1</v>
      </c>
      <c r="B22" s="30"/>
      <c r="C22" s="31"/>
      <c r="D22" s="54"/>
      <c r="E22" s="55"/>
      <c r="F22" s="44" t="s">
        <v>19</v>
      </c>
      <c r="G22" s="45"/>
      <c r="H22" s="46" t="s">
        <v>16</v>
      </c>
      <c r="I22" s="47"/>
      <c r="J22" s="48"/>
      <c r="K22" s="49" t="s">
        <v>17</v>
      </c>
      <c r="L22" s="56"/>
      <c r="M22" s="51"/>
      <c r="N22" s="52"/>
      <c r="O22" s="53"/>
    </row>
    <row r="23" spans="1:17" ht="30" customHeight="1" x14ac:dyDescent="0.25">
      <c r="A23" s="1">
        <f t="shared" si="0"/>
        <v>1</v>
      </c>
      <c r="B23" s="30"/>
      <c r="C23" s="31"/>
      <c r="D23" s="57" t="s">
        <v>20</v>
      </c>
      <c r="E23" s="58"/>
      <c r="F23" s="44" t="s">
        <v>21</v>
      </c>
      <c r="G23" s="45"/>
      <c r="H23" s="46" t="s">
        <v>16</v>
      </c>
      <c r="I23" s="47"/>
      <c r="J23" s="48"/>
      <c r="K23" s="59" t="s">
        <v>17</v>
      </c>
      <c r="L23" s="60"/>
      <c r="M23" s="51"/>
      <c r="N23" s="52"/>
      <c r="O23" s="53"/>
    </row>
    <row r="24" spans="1:17" ht="15" customHeight="1" x14ac:dyDescent="0.25">
      <c r="A24" s="1">
        <f t="shared" si="0"/>
        <v>1</v>
      </c>
      <c r="B24" s="30"/>
      <c r="C24" s="31"/>
      <c r="D24" s="32"/>
      <c r="E24" s="33"/>
      <c r="F24" s="44" t="s">
        <v>22</v>
      </c>
      <c r="G24" s="45"/>
      <c r="H24" s="46" t="s">
        <v>16</v>
      </c>
      <c r="I24" s="47"/>
      <c r="J24" s="48"/>
      <c r="K24" s="59" t="s">
        <v>17</v>
      </c>
      <c r="L24" s="60"/>
      <c r="M24" s="51"/>
      <c r="N24" s="52"/>
      <c r="O24" s="53"/>
    </row>
    <row r="25" spans="1:17" ht="30" customHeight="1" x14ac:dyDescent="0.25">
      <c r="A25" s="1">
        <f t="shared" si="0"/>
        <v>1</v>
      </c>
      <c r="B25" s="30"/>
      <c r="C25" s="31"/>
      <c r="D25" s="32"/>
      <c r="E25" s="33"/>
      <c r="F25" s="44" t="s">
        <v>23</v>
      </c>
      <c r="G25" s="45"/>
      <c r="H25" s="46" t="s">
        <v>16</v>
      </c>
      <c r="I25" s="47"/>
      <c r="J25" s="48"/>
      <c r="K25" s="59" t="s">
        <v>17</v>
      </c>
      <c r="L25" s="60"/>
      <c r="M25" s="51"/>
      <c r="N25" s="52"/>
      <c r="O25" s="53"/>
    </row>
    <row r="26" spans="1:17" ht="15" customHeight="1" x14ac:dyDescent="0.25">
      <c r="A26" s="1">
        <f t="shared" si="0"/>
        <v>1</v>
      </c>
      <c r="B26" s="30"/>
      <c r="C26" s="31"/>
      <c r="D26" s="32"/>
      <c r="E26" s="33"/>
      <c r="F26" s="61" t="s">
        <v>24</v>
      </c>
      <c r="G26" s="62"/>
      <c r="H26" s="46" t="s">
        <v>16</v>
      </c>
      <c r="I26" s="47"/>
      <c r="J26" s="48"/>
      <c r="K26" s="59" t="s">
        <v>17</v>
      </c>
      <c r="L26" s="60"/>
      <c r="M26" s="51"/>
      <c r="N26" s="52"/>
      <c r="O26" s="53"/>
    </row>
    <row r="27" spans="1:17" ht="30" customHeight="1" x14ac:dyDescent="0.25">
      <c r="A27" s="1">
        <f t="shared" si="0"/>
        <v>1</v>
      </c>
      <c r="B27" s="30"/>
      <c r="C27" s="31"/>
      <c r="D27" s="32"/>
      <c r="E27" s="33"/>
      <c r="F27" s="44" t="s">
        <v>25</v>
      </c>
      <c r="G27" s="45"/>
      <c r="H27" s="46" t="s">
        <v>16</v>
      </c>
      <c r="I27" s="47"/>
      <c r="J27" s="48"/>
      <c r="K27" s="59" t="s">
        <v>17</v>
      </c>
      <c r="L27" s="60"/>
      <c r="M27" s="51"/>
      <c r="N27" s="52"/>
      <c r="O27" s="53"/>
    </row>
    <row r="28" spans="1:17" ht="15" customHeight="1" x14ac:dyDescent="0.25">
      <c r="A28" s="1">
        <f t="shared" si="0"/>
        <v>1</v>
      </c>
      <c r="B28" s="30"/>
      <c r="C28" s="31"/>
      <c r="D28" s="32"/>
      <c r="E28" s="33"/>
      <c r="F28" s="44" t="s">
        <v>26</v>
      </c>
      <c r="G28" s="45"/>
      <c r="H28" s="46" t="s">
        <v>16</v>
      </c>
      <c r="I28" s="47"/>
      <c r="J28" s="48"/>
      <c r="K28" s="59" t="s">
        <v>17</v>
      </c>
      <c r="L28" s="60"/>
      <c r="M28" s="51"/>
      <c r="N28" s="52"/>
      <c r="O28" s="53"/>
    </row>
    <row r="29" spans="1:17" ht="30" customHeight="1" x14ac:dyDescent="0.25">
      <c r="A29" s="1">
        <f t="shared" si="0"/>
        <v>1</v>
      </c>
      <c r="B29" s="30"/>
      <c r="C29" s="31"/>
      <c r="D29" s="32"/>
      <c r="E29" s="33"/>
      <c r="F29" s="44" t="s">
        <v>27</v>
      </c>
      <c r="G29" s="45"/>
      <c r="H29" s="46" t="s">
        <v>16</v>
      </c>
      <c r="I29" s="47"/>
      <c r="J29" s="48"/>
      <c r="K29" s="59" t="s">
        <v>17</v>
      </c>
      <c r="L29" s="60"/>
      <c r="M29" s="51"/>
      <c r="N29" s="52"/>
      <c r="O29" s="53"/>
    </row>
    <row r="30" spans="1:17" ht="30" customHeight="1" x14ac:dyDescent="0.25">
      <c r="A30" s="1">
        <f t="shared" si="0"/>
        <v>1</v>
      </c>
      <c r="B30" s="30"/>
      <c r="C30" s="31"/>
      <c r="D30" s="32"/>
      <c r="E30" s="33"/>
      <c r="F30" s="44" t="s">
        <v>28</v>
      </c>
      <c r="G30" s="45"/>
      <c r="H30" s="46" t="s">
        <v>16</v>
      </c>
      <c r="I30" s="47"/>
      <c r="J30" s="48"/>
      <c r="K30" s="59" t="s">
        <v>17</v>
      </c>
      <c r="L30" s="60"/>
      <c r="M30" s="51"/>
      <c r="N30" s="52"/>
      <c r="O30" s="53"/>
    </row>
    <row r="31" spans="1:17" ht="45" customHeight="1" x14ac:dyDescent="0.25">
      <c r="A31" s="1">
        <f t="shared" si="0"/>
        <v>1</v>
      </c>
      <c r="B31" s="30"/>
      <c r="C31" s="31"/>
      <c r="D31" s="32"/>
      <c r="E31" s="33"/>
      <c r="F31" s="44" t="s">
        <v>29</v>
      </c>
      <c r="G31" s="45"/>
      <c r="H31" s="46" t="s">
        <v>16</v>
      </c>
      <c r="I31" s="47"/>
      <c r="J31" s="48"/>
      <c r="K31" s="59" t="s">
        <v>17</v>
      </c>
      <c r="L31" s="60"/>
      <c r="M31" s="51"/>
      <c r="N31" s="52"/>
      <c r="O31" s="53"/>
    </row>
    <row r="32" spans="1:17" ht="30" customHeight="1" x14ac:dyDescent="0.25">
      <c r="A32" s="1">
        <f t="shared" si="0"/>
        <v>1</v>
      </c>
      <c r="B32" s="30"/>
      <c r="C32" s="31"/>
      <c r="D32" s="32"/>
      <c r="E32" s="33"/>
      <c r="F32" s="44" t="s">
        <v>30</v>
      </c>
      <c r="G32" s="45"/>
      <c r="H32" s="46" t="s">
        <v>16</v>
      </c>
      <c r="I32" s="47"/>
      <c r="J32" s="48"/>
      <c r="K32" s="59" t="s">
        <v>17</v>
      </c>
      <c r="L32" s="60"/>
      <c r="M32" s="51"/>
      <c r="N32" s="52"/>
      <c r="O32" s="53"/>
    </row>
    <row r="33" spans="1:15" ht="60" customHeight="1" x14ac:dyDescent="0.25">
      <c r="A33" s="1">
        <f t="shared" si="0"/>
        <v>1</v>
      </c>
      <c r="B33" s="30"/>
      <c r="C33" s="31"/>
      <c r="D33" s="32"/>
      <c r="E33" s="33"/>
      <c r="F33" s="44" t="s">
        <v>31</v>
      </c>
      <c r="G33" s="45"/>
      <c r="H33" s="46" t="s">
        <v>16</v>
      </c>
      <c r="I33" s="47"/>
      <c r="J33" s="48"/>
      <c r="K33" s="59" t="s">
        <v>17</v>
      </c>
      <c r="L33" s="60"/>
      <c r="M33" s="51"/>
      <c r="N33" s="52"/>
      <c r="O33" s="53"/>
    </row>
    <row r="34" spans="1:15" ht="30" customHeight="1" x14ac:dyDescent="0.25">
      <c r="A34" s="1">
        <f t="shared" si="0"/>
        <v>1</v>
      </c>
      <c r="B34" s="30"/>
      <c r="C34" s="31"/>
      <c r="D34" s="32"/>
      <c r="E34" s="33"/>
      <c r="F34" s="44" t="s">
        <v>32</v>
      </c>
      <c r="G34" s="45"/>
      <c r="H34" s="46" t="s">
        <v>16</v>
      </c>
      <c r="I34" s="47"/>
      <c r="J34" s="48"/>
      <c r="K34" s="59" t="s">
        <v>17</v>
      </c>
      <c r="L34" s="60"/>
      <c r="M34" s="51"/>
      <c r="N34" s="52"/>
      <c r="O34" s="53"/>
    </row>
    <row r="35" spans="1:15" ht="60" customHeight="1" x14ac:dyDescent="0.25">
      <c r="A35" s="1">
        <f t="shared" si="0"/>
        <v>1</v>
      </c>
      <c r="B35" s="30"/>
      <c r="C35" s="31"/>
      <c r="D35" s="32"/>
      <c r="E35" s="33"/>
      <c r="F35" s="44" t="s">
        <v>33</v>
      </c>
      <c r="G35" s="45"/>
      <c r="H35" s="46" t="s">
        <v>16</v>
      </c>
      <c r="I35" s="47"/>
      <c r="J35" s="48"/>
      <c r="K35" s="59" t="s">
        <v>17</v>
      </c>
      <c r="L35" s="60"/>
      <c r="M35" s="51"/>
      <c r="N35" s="52"/>
      <c r="O35" s="53"/>
    </row>
    <row r="36" spans="1:15" ht="30" customHeight="1" x14ac:dyDescent="0.25">
      <c r="A36" s="1">
        <f t="shared" si="0"/>
        <v>1</v>
      </c>
      <c r="B36" s="30"/>
      <c r="C36" s="31"/>
      <c r="D36" s="32"/>
      <c r="E36" s="33"/>
      <c r="F36" s="63" t="s">
        <v>34</v>
      </c>
      <c r="G36" s="64"/>
      <c r="H36" s="46" t="s">
        <v>16</v>
      </c>
      <c r="I36" s="47"/>
      <c r="J36" s="48"/>
      <c r="K36" s="59" t="s">
        <v>17</v>
      </c>
      <c r="L36" s="60"/>
      <c r="M36" s="51"/>
      <c r="N36" s="52"/>
      <c r="O36" s="53"/>
    </row>
    <row r="37" spans="1:15" ht="15" customHeight="1" x14ac:dyDescent="0.25">
      <c r="A37" s="1">
        <f t="shared" si="0"/>
        <v>1</v>
      </c>
      <c r="B37" s="30"/>
      <c r="C37" s="31"/>
      <c r="D37" s="54"/>
      <c r="E37" s="55"/>
      <c r="F37" s="63" t="s">
        <v>35</v>
      </c>
      <c r="G37" s="64"/>
      <c r="H37" s="46" t="s">
        <v>16</v>
      </c>
      <c r="I37" s="47"/>
      <c r="J37" s="48"/>
      <c r="K37" s="59" t="s">
        <v>17</v>
      </c>
      <c r="L37" s="60"/>
      <c r="M37" s="51"/>
      <c r="N37" s="52"/>
      <c r="O37" s="53"/>
    </row>
    <row r="38" spans="1:15" ht="30" customHeight="1" x14ac:dyDescent="0.25">
      <c r="A38" s="1">
        <f t="shared" si="0"/>
        <v>1</v>
      </c>
      <c r="B38" s="30"/>
      <c r="C38" s="31"/>
      <c r="D38" s="57" t="s">
        <v>36</v>
      </c>
      <c r="E38" s="58"/>
      <c r="F38" s="63" t="s">
        <v>37</v>
      </c>
      <c r="G38" s="64"/>
      <c r="H38" s="46" t="s">
        <v>16</v>
      </c>
      <c r="I38" s="47"/>
      <c r="J38" s="48"/>
      <c r="K38" s="59" t="s">
        <v>17</v>
      </c>
      <c r="L38" s="60"/>
      <c r="M38" s="51"/>
      <c r="N38" s="52"/>
      <c r="O38" s="53"/>
    </row>
    <row r="39" spans="1:15" ht="15" customHeight="1" x14ac:dyDescent="0.25">
      <c r="A39" s="1">
        <f t="shared" si="0"/>
        <v>1</v>
      </c>
      <c r="B39" s="30"/>
      <c r="C39" s="31"/>
      <c r="D39" s="32"/>
      <c r="E39" s="33"/>
      <c r="F39" s="63" t="s">
        <v>38</v>
      </c>
      <c r="G39" s="64"/>
      <c r="H39" s="46" t="s">
        <v>39</v>
      </c>
      <c r="I39" s="47"/>
      <c r="J39" s="48" t="s">
        <v>40</v>
      </c>
      <c r="K39" s="59" t="s">
        <v>41</v>
      </c>
      <c r="L39" s="60"/>
      <c r="M39" s="51"/>
      <c r="N39" s="52"/>
      <c r="O39" s="53"/>
    </row>
    <row r="40" spans="1:15" ht="15" customHeight="1" x14ac:dyDescent="0.25">
      <c r="A40" s="1">
        <f t="shared" si="0"/>
        <v>1</v>
      </c>
      <c r="B40" s="30"/>
      <c r="C40" s="31"/>
      <c r="D40" s="32"/>
      <c r="E40" s="33"/>
      <c r="F40" s="63" t="s">
        <v>42</v>
      </c>
      <c r="G40" s="64"/>
      <c r="H40" s="46" t="s">
        <v>43</v>
      </c>
      <c r="I40" s="47"/>
      <c r="J40" s="48" t="s">
        <v>44</v>
      </c>
      <c r="K40" s="59" t="s">
        <v>41</v>
      </c>
      <c r="L40" s="60"/>
      <c r="M40" s="51"/>
      <c r="N40" s="52"/>
      <c r="O40" s="53"/>
    </row>
    <row r="41" spans="1:15" ht="15" customHeight="1" x14ac:dyDescent="0.25">
      <c r="A41" s="1">
        <f t="shared" si="0"/>
        <v>1</v>
      </c>
      <c r="B41" s="30"/>
      <c r="C41" s="31"/>
      <c r="D41" s="32"/>
      <c r="E41" s="33"/>
      <c r="F41" s="63" t="s">
        <v>45</v>
      </c>
      <c r="G41" s="64"/>
      <c r="H41" s="46" t="s">
        <v>46</v>
      </c>
      <c r="I41" s="47"/>
      <c r="J41" s="48" t="s">
        <v>47</v>
      </c>
      <c r="K41" s="59" t="s">
        <v>41</v>
      </c>
      <c r="L41" s="60"/>
      <c r="M41" s="51"/>
      <c r="N41" s="52"/>
      <c r="O41" s="53"/>
    </row>
    <row r="42" spans="1:15" ht="15" customHeight="1" x14ac:dyDescent="0.25">
      <c r="A42" s="1">
        <f t="shared" si="0"/>
        <v>1</v>
      </c>
      <c r="B42" s="30"/>
      <c r="C42" s="31"/>
      <c r="D42" s="32"/>
      <c r="E42" s="33"/>
      <c r="F42" s="63" t="s">
        <v>48</v>
      </c>
      <c r="G42" s="64"/>
      <c r="H42" s="46">
        <v>0.05</v>
      </c>
      <c r="I42" s="47"/>
      <c r="J42" s="48" t="s">
        <v>49</v>
      </c>
      <c r="K42" s="59" t="s">
        <v>41</v>
      </c>
      <c r="L42" s="60"/>
      <c r="M42" s="51"/>
      <c r="N42" s="52"/>
      <c r="O42" s="53"/>
    </row>
    <row r="43" spans="1:15" ht="30" customHeight="1" x14ac:dyDescent="0.25">
      <c r="A43" s="1">
        <f t="shared" si="0"/>
        <v>1</v>
      </c>
      <c r="B43" s="30"/>
      <c r="C43" s="31"/>
      <c r="D43" s="32"/>
      <c r="E43" s="33"/>
      <c r="F43" s="63" t="s">
        <v>50</v>
      </c>
      <c r="G43" s="64"/>
      <c r="H43" s="46" t="s">
        <v>51</v>
      </c>
      <c r="I43" s="47"/>
      <c r="J43" s="48" t="s">
        <v>52</v>
      </c>
      <c r="K43" s="59" t="s">
        <v>41</v>
      </c>
      <c r="L43" s="60"/>
      <c r="M43" s="51"/>
      <c r="N43" s="52"/>
      <c r="O43" s="53"/>
    </row>
    <row r="44" spans="1:15" ht="15" customHeight="1" x14ac:dyDescent="0.25">
      <c r="A44" s="1">
        <f t="shared" si="0"/>
        <v>1</v>
      </c>
      <c r="B44" s="30"/>
      <c r="C44" s="31"/>
      <c r="D44" s="32"/>
      <c r="E44" s="33"/>
      <c r="F44" s="63" t="s">
        <v>53</v>
      </c>
      <c r="G44" s="64"/>
      <c r="H44" s="46" t="s">
        <v>16</v>
      </c>
      <c r="I44" s="47"/>
      <c r="J44" s="48"/>
      <c r="K44" s="59" t="s">
        <v>17</v>
      </c>
      <c r="L44" s="60"/>
      <c r="M44" s="51"/>
      <c r="N44" s="52"/>
      <c r="O44" s="53"/>
    </row>
    <row r="45" spans="1:15" ht="30" customHeight="1" x14ac:dyDescent="0.25">
      <c r="A45" s="1">
        <f t="shared" si="0"/>
        <v>1</v>
      </c>
      <c r="B45" s="30"/>
      <c r="C45" s="31"/>
      <c r="D45" s="32"/>
      <c r="E45" s="33"/>
      <c r="F45" s="63" t="s">
        <v>54</v>
      </c>
      <c r="G45" s="64"/>
      <c r="H45" s="46" t="s">
        <v>16</v>
      </c>
      <c r="I45" s="47"/>
      <c r="J45" s="48"/>
      <c r="K45" s="59" t="s">
        <v>17</v>
      </c>
      <c r="L45" s="60"/>
      <c r="M45" s="51"/>
      <c r="N45" s="52"/>
      <c r="O45" s="53"/>
    </row>
    <row r="46" spans="1:15" ht="15" customHeight="1" x14ac:dyDescent="0.25">
      <c r="A46" s="1">
        <f t="shared" si="0"/>
        <v>1</v>
      </c>
      <c r="B46" s="30"/>
      <c r="C46" s="31"/>
      <c r="D46" s="32"/>
      <c r="E46" s="33"/>
      <c r="F46" s="63" t="s">
        <v>55</v>
      </c>
      <c r="G46" s="64"/>
      <c r="H46" s="46" t="s">
        <v>16</v>
      </c>
      <c r="I46" s="47"/>
      <c r="J46" s="48"/>
      <c r="K46" s="59" t="s">
        <v>17</v>
      </c>
      <c r="L46" s="60"/>
      <c r="M46" s="51"/>
      <c r="N46" s="52"/>
      <c r="O46" s="53"/>
    </row>
    <row r="47" spans="1:15" ht="15" customHeight="1" x14ac:dyDescent="0.25">
      <c r="A47" s="1">
        <f t="shared" si="0"/>
        <v>1</v>
      </c>
      <c r="B47" s="30"/>
      <c r="C47" s="31"/>
      <c r="D47" s="32"/>
      <c r="E47" s="33"/>
      <c r="F47" s="63" t="s">
        <v>56</v>
      </c>
      <c r="G47" s="64"/>
      <c r="H47" s="46" t="s">
        <v>57</v>
      </c>
      <c r="I47" s="47"/>
      <c r="J47" s="65" t="s">
        <v>58</v>
      </c>
      <c r="K47" s="59" t="s">
        <v>41</v>
      </c>
      <c r="L47" s="60"/>
      <c r="M47" s="51"/>
      <c r="N47" s="52"/>
      <c r="O47" s="53"/>
    </row>
    <row r="48" spans="1:15" ht="15" customHeight="1" x14ac:dyDescent="0.25">
      <c r="A48" s="1">
        <f t="shared" si="0"/>
        <v>1</v>
      </c>
      <c r="B48" s="30"/>
      <c r="C48" s="31"/>
      <c r="D48" s="32"/>
      <c r="E48" s="33"/>
      <c r="F48" s="63" t="s">
        <v>59</v>
      </c>
      <c r="G48" s="64"/>
      <c r="H48" s="46" t="s">
        <v>60</v>
      </c>
      <c r="I48" s="47"/>
      <c r="J48" s="65" t="s">
        <v>58</v>
      </c>
      <c r="K48" s="59" t="s">
        <v>41</v>
      </c>
      <c r="L48" s="60"/>
      <c r="M48" s="51"/>
      <c r="N48" s="52"/>
      <c r="O48" s="53"/>
    </row>
    <row r="49" spans="1:15" ht="15" customHeight="1" x14ac:dyDescent="0.25">
      <c r="A49" s="1">
        <f t="shared" si="0"/>
        <v>1</v>
      </c>
      <c r="B49" s="30"/>
      <c r="C49" s="31"/>
      <c r="D49" s="32"/>
      <c r="E49" s="33"/>
      <c r="F49" s="63" t="s">
        <v>61</v>
      </c>
      <c r="G49" s="64"/>
      <c r="H49" s="46" t="s">
        <v>16</v>
      </c>
      <c r="I49" s="47"/>
      <c r="J49" s="48"/>
      <c r="K49" s="59" t="s">
        <v>17</v>
      </c>
      <c r="L49" s="60"/>
      <c r="M49" s="51"/>
      <c r="N49" s="52"/>
      <c r="O49" s="53"/>
    </row>
    <row r="50" spans="1:15" ht="15" customHeight="1" x14ac:dyDescent="0.25">
      <c r="A50" s="1">
        <f t="shared" si="0"/>
        <v>1</v>
      </c>
      <c r="B50" s="30"/>
      <c r="C50" s="31"/>
      <c r="D50" s="32"/>
      <c r="E50" s="33"/>
      <c r="F50" s="63" t="s">
        <v>62</v>
      </c>
      <c r="G50" s="64"/>
      <c r="H50" s="46" t="s">
        <v>16</v>
      </c>
      <c r="I50" s="47"/>
      <c r="J50" s="48"/>
      <c r="K50" s="59" t="s">
        <v>17</v>
      </c>
      <c r="L50" s="60"/>
      <c r="M50" s="51"/>
      <c r="N50" s="52"/>
      <c r="O50" s="53"/>
    </row>
    <row r="51" spans="1:15" ht="15" customHeight="1" x14ac:dyDescent="0.25">
      <c r="A51" s="1">
        <f t="shared" si="0"/>
        <v>1</v>
      </c>
      <c r="B51" s="30"/>
      <c r="C51" s="31"/>
      <c r="D51" s="32"/>
      <c r="E51" s="33"/>
      <c r="F51" s="63" t="s">
        <v>63</v>
      </c>
      <c r="G51" s="64"/>
      <c r="H51" s="46" t="s">
        <v>16</v>
      </c>
      <c r="I51" s="47"/>
      <c r="J51" s="48"/>
      <c r="K51" s="59" t="s">
        <v>17</v>
      </c>
      <c r="L51" s="60"/>
      <c r="M51" s="51"/>
      <c r="N51" s="52"/>
      <c r="O51" s="53"/>
    </row>
    <row r="52" spans="1:15" ht="15" customHeight="1" x14ac:dyDescent="0.25">
      <c r="A52" s="1">
        <f t="shared" si="0"/>
        <v>1</v>
      </c>
      <c r="B52" s="30"/>
      <c r="C52" s="31"/>
      <c r="D52" s="32"/>
      <c r="E52" s="33"/>
      <c r="F52" s="63" t="s">
        <v>64</v>
      </c>
      <c r="G52" s="64"/>
      <c r="H52" s="46" t="s">
        <v>16</v>
      </c>
      <c r="I52" s="47"/>
      <c r="J52" s="48"/>
      <c r="K52" s="59" t="s">
        <v>17</v>
      </c>
      <c r="L52" s="60"/>
      <c r="M52" s="51"/>
      <c r="N52" s="52"/>
      <c r="O52" s="53"/>
    </row>
    <row r="53" spans="1:15" ht="30" customHeight="1" x14ac:dyDescent="0.25">
      <c r="A53" s="1">
        <f t="shared" si="0"/>
        <v>1</v>
      </c>
      <c r="B53" s="30"/>
      <c r="C53" s="31"/>
      <c r="D53" s="32"/>
      <c r="E53" s="33"/>
      <c r="F53" s="63" t="s">
        <v>65</v>
      </c>
      <c r="G53" s="64"/>
      <c r="H53" s="46" t="s">
        <v>16</v>
      </c>
      <c r="I53" s="47"/>
      <c r="J53" s="48"/>
      <c r="K53" s="59" t="s">
        <v>17</v>
      </c>
      <c r="L53" s="60"/>
      <c r="M53" s="51"/>
      <c r="N53" s="52"/>
      <c r="O53" s="53"/>
    </row>
    <row r="54" spans="1:15" ht="15" customHeight="1" x14ac:dyDescent="0.25">
      <c r="A54" s="1">
        <f t="shared" si="0"/>
        <v>1</v>
      </c>
      <c r="B54" s="30"/>
      <c r="C54" s="31"/>
      <c r="D54" s="32"/>
      <c r="E54" s="33"/>
      <c r="F54" s="63" t="s">
        <v>66</v>
      </c>
      <c r="G54" s="64"/>
      <c r="H54" s="46" t="s">
        <v>16</v>
      </c>
      <c r="I54" s="47"/>
      <c r="J54" s="48"/>
      <c r="K54" s="59" t="s">
        <v>17</v>
      </c>
      <c r="L54" s="60"/>
      <c r="M54" s="51"/>
      <c r="N54" s="52"/>
      <c r="O54" s="53"/>
    </row>
    <row r="55" spans="1:15" ht="15" customHeight="1" x14ac:dyDescent="0.25">
      <c r="A55" s="1">
        <f t="shared" si="0"/>
        <v>1</v>
      </c>
      <c r="B55" s="30"/>
      <c r="C55" s="31"/>
      <c r="D55" s="32"/>
      <c r="E55" s="33"/>
      <c r="F55" s="63" t="s">
        <v>67</v>
      </c>
      <c r="G55" s="64"/>
      <c r="H55" s="46" t="s">
        <v>16</v>
      </c>
      <c r="I55" s="47"/>
      <c r="J55" s="48"/>
      <c r="K55" s="59" t="s">
        <v>17</v>
      </c>
      <c r="L55" s="60"/>
      <c r="M55" s="51"/>
      <c r="N55" s="52"/>
      <c r="O55" s="53"/>
    </row>
    <row r="56" spans="1:15" ht="15" customHeight="1" x14ac:dyDescent="0.25">
      <c r="A56" s="1">
        <f t="shared" si="0"/>
        <v>1</v>
      </c>
      <c r="B56" s="30"/>
      <c r="C56" s="31"/>
      <c r="D56" s="32"/>
      <c r="E56" s="33"/>
      <c r="F56" s="63" t="s">
        <v>68</v>
      </c>
      <c r="G56" s="64"/>
      <c r="H56" s="46" t="s">
        <v>16</v>
      </c>
      <c r="I56" s="47"/>
      <c r="J56" s="48"/>
      <c r="K56" s="59" t="s">
        <v>17</v>
      </c>
      <c r="L56" s="60"/>
      <c r="M56" s="51"/>
      <c r="N56" s="52"/>
      <c r="O56" s="53"/>
    </row>
    <row r="57" spans="1:15" ht="15" customHeight="1" x14ac:dyDescent="0.25">
      <c r="A57" s="1">
        <f t="shared" si="0"/>
        <v>1</v>
      </c>
      <c r="B57" s="30"/>
      <c r="C57" s="31"/>
      <c r="D57" s="32"/>
      <c r="E57" s="33"/>
      <c r="F57" s="63" t="s">
        <v>69</v>
      </c>
      <c r="G57" s="64"/>
      <c r="H57" s="66" t="s">
        <v>70</v>
      </c>
      <c r="I57" s="67"/>
      <c r="J57" s="68" t="s">
        <v>71</v>
      </c>
      <c r="K57" s="59" t="s">
        <v>41</v>
      </c>
      <c r="L57" s="60"/>
      <c r="M57" s="51"/>
      <c r="N57" s="52"/>
      <c r="O57" s="53"/>
    </row>
    <row r="58" spans="1:15" ht="15" customHeight="1" x14ac:dyDescent="0.25">
      <c r="A58" s="1">
        <f t="shared" si="0"/>
        <v>1</v>
      </c>
      <c r="B58" s="30"/>
      <c r="C58" s="31"/>
      <c r="D58" s="32"/>
      <c r="E58" s="33"/>
      <c r="F58" s="63" t="s">
        <v>72</v>
      </c>
      <c r="G58" s="64"/>
      <c r="H58" s="46" t="s">
        <v>16</v>
      </c>
      <c r="I58" s="47"/>
      <c r="J58" s="48"/>
      <c r="K58" s="59" t="s">
        <v>17</v>
      </c>
      <c r="L58" s="60"/>
      <c r="M58" s="51"/>
      <c r="N58" s="52"/>
      <c r="O58" s="53"/>
    </row>
    <row r="59" spans="1:15" ht="15" customHeight="1" x14ac:dyDescent="0.25">
      <c r="A59" s="1">
        <f t="shared" si="0"/>
        <v>1</v>
      </c>
      <c r="B59" s="30"/>
      <c r="C59" s="31"/>
      <c r="D59" s="32"/>
      <c r="E59" s="33"/>
      <c r="F59" s="63" t="s">
        <v>73</v>
      </c>
      <c r="G59" s="64"/>
      <c r="H59" s="46" t="s">
        <v>16</v>
      </c>
      <c r="I59" s="47"/>
      <c r="J59" s="48"/>
      <c r="K59" s="59" t="s">
        <v>17</v>
      </c>
      <c r="L59" s="60"/>
      <c r="M59" s="51"/>
      <c r="N59" s="52"/>
      <c r="O59" s="53"/>
    </row>
    <row r="60" spans="1:15" ht="15" customHeight="1" x14ac:dyDescent="0.25">
      <c r="A60" s="1">
        <f t="shared" si="0"/>
        <v>1</v>
      </c>
      <c r="B60" s="30"/>
      <c r="C60" s="31"/>
      <c r="D60" s="32"/>
      <c r="E60" s="33"/>
      <c r="F60" s="63" t="s">
        <v>74</v>
      </c>
      <c r="G60" s="64"/>
      <c r="H60" s="46" t="s">
        <v>16</v>
      </c>
      <c r="I60" s="47"/>
      <c r="J60" s="48"/>
      <c r="K60" s="59" t="s">
        <v>17</v>
      </c>
      <c r="L60" s="60"/>
      <c r="M60" s="51"/>
      <c r="N60" s="52"/>
      <c r="O60" s="53"/>
    </row>
    <row r="61" spans="1:15" ht="30" customHeight="1" x14ac:dyDescent="0.25">
      <c r="A61" s="1">
        <f t="shared" si="0"/>
        <v>1</v>
      </c>
      <c r="B61" s="30"/>
      <c r="C61" s="31"/>
      <c r="D61" s="32"/>
      <c r="E61" s="33"/>
      <c r="F61" s="63" t="s">
        <v>75</v>
      </c>
      <c r="G61" s="64"/>
      <c r="H61" s="46" t="s">
        <v>16</v>
      </c>
      <c r="I61" s="47"/>
      <c r="J61" s="48"/>
      <c r="K61" s="59" t="s">
        <v>17</v>
      </c>
      <c r="L61" s="60"/>
      <c r="M61" s="51"/>
      <c r="N61" s="52"/>
      <c r="O61" s="53"/>
    </row>
    <row r="62" spans="1:15" ht="30" customHeight="1" x14ac:dyDescent="0.25">
      <c r="A62" s="1">
        <f t="shared" si="0"/>
        <v>1</v>
      </c>
      <c r="B62" s="30"/>
      <c r="C62" s="31"/>
      <c r="D62" s="54"/>
      <c r="E62" s="55"/>
      <c r="F62" s="63" t="s">
        <v>76</v>
      </c>
      <c r="G62" s="64"/>
      <c r="H62" s="46" t="s">
        <v>16</v>
      </c>
      <c r="I62" s="47"/>
      <c r="J62" s="48"/>
      <c r="K62" s="59" t="s">
        <v>17</v>
      </c>
      <c r="L62" s="60"/>
      <c r="M62" s="69"/>
      <c r="N62" s="52"/>
      <c r="O62" s="53"/>
    </row>
    <row r="63" spans="1:15" ht="15" customHeight="1" x14ac:dyDescent="0.25">
      <c r="A63" s="1">
        <f t="shared" si="0"/>
        <v>1</v>
      </c>
      <c r="B63" s="30"/>
      <c r="C63" s="31"/>
      <c r="D63" s="57" t="s">
        <v>77</v>
      </c>
      <c r="E63" s="58"/>
      <c r="F63" s="63" t="s">
        <v>78</v>
      </c>
      <c r="G63" s="64"/>
      <c r="H63" s="46" t="s">
        <v>16</v>
      </c>
      <c r="I63" s="47"/>
      <c r="J63" s="48"/>
      <c r="K63" s="59" t="s">
        <v>17</v>
      </c>
      <c r="L63" s="70"/>
      <c r="M63" s="69"/>
      <c r="N63" s="71"/>
      <c r="O63" s="53"/>
    </row>
    <row r="64" spans="1:15" ht="15" customHeight="1" x14ac:dyDescent="0.25">
      <c r="A64" s="1">
        <f t="shared" si="0"/>
        <v>1</v>
      </c>
      <c r="B64" s="30"/>
      <c r="C64" s="31"/>
      <c r="D64" s="32"/>
      <c r="E64" s="33"/>
      <c r="F64" s="63" t="s">
        <v>79</v>
      </c>
      <c r="G64" s="64"/>
      <c r="H64" s="46" t="s">
        <v>16</v>
      </c>
      <c r="I64" s="47"/>
      <c r="J64" s="48"/>
      <c r="K64" s="59" t="s">
        <v>17</v>
      </c>
      <c r="L64" s="72"/>
      <c r="M64" s="69"/>
      <c r="N64" s="71"/>
      <c r="O64" s="53"/>
    </row>
    <row r="65" spans="1:15" ht="15" customHeight="1" thickBot="1" x14ac:dyDescent="0.3">
      <c r="A65" s="1">
        <f t="shared" si="0"/>
        <v>1</v>
      </c>
      <c r="B65" s="30"/>
      <c r="C65" s="31"/>
      <c r="D65" s="54"/>
      <c r="E65" s="55"/>
      <c r="F65" s="63" t="s">
        <v>80</v>
      </c>
      <c r="G65" s="64"/>
      <c r="H65" s="46" t="s">
        <v>16</v>
      </c>
      <c r="I65" s="47"/>
      <c r="J65" s="48"/>
      <c r="K65" s="59" t="s">
        <v>17</v>
      </c>
      <c r="L65" s="72"/>
      <c r="M65" s="69"/>
      <c r="N65" s="71"/>
      <c r="O65" s="73"/>
    </row>
    <row r="66" spans="1:15" s="2" customFormat="1" ht="30" customHeight="1" x14ac:dyDescent="0.25">
      <c r="A66" s="1">
        <f t="shared" si="0"/>
        <v>1</v>
      </c>
      <c r="B66" s="74" t="s">
        <v>81</v>
      </c>
      <c r="C66" s="75"/>
      <c r="D66" s="76" t="s">
        <v>82</v>
      </c>
      <c r="E66" s="77"/>
      <c r="F66" s="78" t="s">
        <v>83</v>
      </c>
      <c r="G66" s="79" t="s">
        <v>83</v>
      </c>
      <c r="H66" s="78" t="s">
        <v>16</v>
      </c>
      <c r="I66" s="79"/>
      <c r="J66" s="80" t="s">
        <v>83</v>
      </c>
      <c r="K66" s="81" t="s">
        <v>17</v>
      </c>
      <c r="L66" s="82"/>
      <c r="M66" s="83" t="s">
        <v>83</v>
      </c>
      <c r="N66" s="84" t="s">
        <v>83</v>
      </c>
      <c r="O66" s="84" t="s">
        <v>83</v>
      </c>
    </row>
    <row r="67" spans="1:15" s="2" customFormat="1" ht="30" customHeight="1" x14ac:dyDescent="0.25">
      <c r="A67" s="1">
        <f t="shared" si="0"/>
        <v>1</v>
      </c>
      <c r="B67" s="30"/>
      <c r="C67" s="31"/>
      <c r="D67" s="85" t="s">
        <v>84</v>
      </c>
      <c r="E67" s="86"/>
      <c r="F67" s="46" t="s">
        <v>83</v>
      </c>
      <c r="G67" s="47" t="s">
        <v>83</v>
      </c>
      <c r="H67" s="46" t="s">
        <v>16</v>
      </c>
      <c r="I67" s="47"/>
      <c r="J67" s="48" t="s">
        <v>83</v>
      </c>
      <c r="K67" s="49" t="s">
        <v>17</v>
      </c>
      <c r="L67" s="87"/>
      <c r="M67" s="88" t="s">
        <v>83</v>
      </c>
      <c r="N67" s="89" t="s">
        <v>83</v>
      </c>
      <c r="O67" s="89" t="s">
        <v>83</v>
      </c>
    </row>
    <row r="68" spans="1:15" s="2" customFormat="1" ht="30" customHeight="1" thickBot="1" x14ac:dyDescent="0.3">
      <c r="A68" s="1">
        <f t="shared" si="0"/>
        <v>1</v>
      </c>
      <c r="B68" s="90"/>
      <c r="C68" s="91"/>
      <c r="D68" s="92" t="s">
        <v>85</v>
      </c>
      <c r="E68" s="93"/>
      <c r="F68" s="94" t="s">
        <v>83</v>
      </c>
      <c r="G68" s="95" t="s">
        <v>83</v>
      </c>
      <c r="H68" s="94" t="s">
        <v>16</v>
      </c>
      <c r="I68" s="95"/>
      <c r="J68" s="96" t="s">
        <v>83</v>
      </c>
      <c r="K68" s="97" t="s">
        <v>17</v>
      </c>
      <c r="L68" s="98"/>
      <c r="M68" s="99" t="s">
        <v>83</v>
      </c>
      <c r="N68" s="100" t="s">
        <v>83</v>
      </c>
      <c r="O68" s="100" t="s">
        <v>83</v>
      </c>
    </row>
    <row r="69" spans="1:15" x14ac:dyDescent="0.25">
      <c r="A69" s="1">
        <f t="shared" si="0"/>
        <v>1</v>
      </c>
    </row>
    <row r="70" spans="1:15" x14ac:dyDescent="0.25">
      <c r="A70" s="1">
        <f t="shared" si="0"/>
        <v>1</v>
      </c>
    </row>
    <row r="71" spans="1:15" x14ac:dyDescent="0.25">
      <c r="A71" s="1">
        <f t="shared" si="0"/>
        <v>1</v>
      </c>
      <c r="C71" s="101" t="s">
        <v>86</v>
      </c>
      <c r="D71" s="102"/>
      <c r="E71" s="102"/>
    </row>
    <row r="72" spans="1:15" s="103" customFormat="1" x14ac:dyDescent="0.25">
      <c r="A72" s="1">
        <f t="shared" si="0"/>
        <v>1</v>
      </c>
      <c r="C72" s="101"/>
    </row>
    <row r="73" spans="1:15" s="103" customFormat="1" ht="15" customHeight="1" x14ac:dyDescent="0.25">
      <c r="A73" s="1">
        <f t="shared" si="0"/>
        <v>1</v>
      </c>
      <c r="C73" s="101" t="s">
        <v>87</v>
      </c>
      <c r="D73" s="102"/>
      <c r="E73" s="102"/>
      <c r="I73" s="104"/>
      <c r="J73" s="104"/>
      <c r="K73" s="104"/>
      <c r="L73" s="104"/>
      <c r="M73" s="105"/>
      <c r="N73" s="105"/>
      <c r="O73" s="105"/>
    </row>
    <row r="74" spans="1:15" s="103" customFormat="1" x14ac:dyDescent="0.25">
      <c r="A74" s="1">
        <f t="shared" si="0"/>
        <v>1</v>
      </c>
      <c r="G74" s="105"/>
      <c r="I74" s="106" t="str">
        <f ca="1">"podpis a pečiatka "&amp;IF(OR([1]summary!$K$39="",[1]summary!$K$39&gt;=[1]summary!$K$37),"navrhovateľa","dodávateľa")</f>
        <v>podpis a pečiatka dodávateľa</v>
      </c>
      <c r="J74" s="106"/>
      <c r="K74" s="106"/>
      <c r="L74" s="106"/>
      <c r="M74" s="107"/>
      <c r="N74" s="107"/>
      <c r="O74" s="107"/>
    </row>
  </sheetData>
  <sheetProtection algorithmName="SHA-512" hashValue="fg7XqXvPc1Z+An0DA1B41gzSSbfWj/RTrQPwNm4GOQZ/0fBXqkPRFAAjIpc8+C9LmK/oYzLT7Bag6qvfRrikag==" saltValue="Ra6Km+xi/gFE1s/YqfV1Xw==" spinCount="100000" sheet="1" objects="1" scenarios="1" selectLockedCells="1"/>
  <autoFilter ref="A1:A74">
    <filterColumn colId="0">
      <filters>
        <filter val="1"/>
      </filters>
    </filterColumn>
  </autoFilter>
  <mergeCells count="120">
    <mergeCell ref="I74:L74"/>
    <mergeCell ref="B66:C68"/>
    <mergeCell ref="D66:E66"/>
    <mergeCell ref="F66:G66"/>
    <mergeCell ref="H66:I66"/>
    <mergeCell ref="D67:E67"/>
    <mergeCell ref="F67:G67"/>
    <mergeCell ref="H67:I67"/>
    <mergeCell ref="D68:E68"/>
    <mergeCell ref="F68:G68"/>
    <mergeCell ref="H68:I68"/>
    <mergeCell ref="F62:G62"/>
    <mergeCell ref="H62:I62"/>
    <mergeCell ref="D63:E65"/>
    <mergeCell ref="F63:G63"/>
    <mergeCell ref="H63:I63"/>
    <mergeCell ref="F64:G64"/>
    <mergeCell ref="H64:I64"/>
    <mergeCell ref="F65:G65"/>
    <mergeCell ref="H65:I65"/>
    <mergeCell ref="F59:G59"/>
    <mergeCell ref="H59:I59"/>
    <mergeCell ref="F60:G60"/>
    <mergeCell ref="H60:I60"/>
    <mergeCell ref="F61:G61"/>
    <mergeCell ref="H61:I61"/>
    <mergeCell ref="F56:G56"/>
    <mergeCell ref="H56:I56"/>
    <mergeCell ref="F57:G57"/>
    <mergeCell ref="H57:I57"/>
    <mergeCell ref="F58:G58"/>
    <mergeCell ref="H58:I58"/>
    <mergeCell ref="F53:G53"/>
    <mergeCell ref="H53:I53"/>
    <mergeCell ref="F54:G54"/>
    <mergeCell ref="H54:I54"/>
    <mergeCell ref="F55:G55"/>
    <mergeCell ref="H55:I55"/>
    <mergeCell ref="F50:G50"/>
    <mergeCell ref="H50:I50"/>
    <mergeCell ref="F51:G51"/>
    <mergeCell ref="H51:I51"/>
    <mergeCell ref="F52:G52"/>
    <mergeCell ref="H52:I52"/>
    <mergeCell ref="F47:G47"/>
    <mergeCell ref="H47:I47"/>
    <mergeCell ref="F48:G48"/>
    <mergeCell ref="H48:I48"/>
    <mergeCell ref="F49:G49"/>
    <mergeCell ref="H49:I49"/>
    <mergeCell ref="F44:G44"/>
    <mergeCell ref="H44:I44"/>
    <mergeCell ref="F45:G45"/>
    <mergeCell ref="H45:I45"/>
    <mergeCell ref="F46:G46"/>
    <mergeCell ref="H46:I46"/>
    <mergeCell ref="H40:I40"/>
    <mergeCell ref="F41:G41"/>
    <mergeCell ref="H41:I41"/>
    <mergeCell ref="F42:G42"/>
    <mergeCell ref="H42:I42"/>
    <mergeCell ref="F43:G43"/>
    <mergeCell ref="H43:I43"/>
    <mergeCell ref="F36:G36"/>
    <mergeCell ref="H36:I36"/>
    <mergeCell ref="F37:G37"/>
    <mergeCell ref="H37:I37"/>
    <mergeCell ref="D38:E62"/>
    <mergeCell ref="F38:G38"/>
    <mergeCell ref="H38:I38"/>
    <mergeCell ref="F39:G39"/>
    <mergeCell ref="H39:I39"/>
    <mergeCell ref="F40:G40"/>
    <mergeCell ref="F33:G33"/>
    <mergeCell ref="H33:I33"/>
    <mergeCell ref="F34:G34"/>
    <mergeCell ref="H34:I34"/>
    <mergeCell ref="F35:G35"/>
    <mergeCell ref="H35:I35"/>
    <mergeCell ref="F30:G30"/>
    <mergeCell ref="H30:I30"/>
    <mergeCell ref="F31:G31"/>
    <mergeCell ref="H31:I31"/>
    <mergeCell ref="F32:G32"/>
    <mergeCell ref="H32:I32"/>
    <mergeCell ref="F27:G27"/>
    <mergeCell ref="H27:I27"/>
    <mergeCell ref="F28:G28"/>
    <mergeCell ref="H28:I28"/>
    <mergeCell ref="F29:G29"/>
    <mergeCell ref="H29:I29"/>
    <mergeCell ref="H23:I23"/>
    <mergeCell ref="F24:G24"/>
    <mergeCell ref="H24:I24"/>
    <mergeCell ref="F25:G25"/>
    <mergeCell ref="H25:I25"/>
    <mergeCell ref="F26:G26"/>
    <mergeCell ref="H26:I26"/>
    <mergeCell ref="B20:C65"/>
    <mergeCell ref="D20:E22"/>
    <mergeCell ref="F20:G20"/>
    <mergeCell ref="H20:I20"/>
    <mergeCell ref="F21:G21"/>
    <mergeCell ref="H21:I21"/>
    <mergeCell ref="F22:G22"/>
    <mergeCell ref="H22:I22"/>
    <mergeCell ref="D23:E37"/>
    <mergeCell ref="F23:G23"/>
    <mergeCell ref="B17:C17"/>
    <mergeCell ref="D17:O17"/>
    <mergeCell ref="B19:E19"/>
    <mergeCell ref="F19:G19"/>
    <mergeCell ref="H19:I19"/>
    <mergeCell ref="K19:L19"/>
    <mergeCell ref="B5:O5"/>
    <mergeCell ref="B7:O7"/>
    <mergeCell ref="B10:L10"/>
    <mergeCell ref="B12:L12"/>
    <mergeCell ref="B14:L14"/>
    <mergeCell ref="B15:O15"/>
  </mergeCells>
  <dataValidations count="1">
    <dataValidation type="list" allowBlank="1" showInputMessage="1" showErrorMessage="1" sqref="K20:K68">
      <formula1>"hodnota:,áno/nie:"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9" scale="61" fitToHeight="1000" orientation="landscape" verticalDpi="360" r:id="rId1"/>
  <rowBreaks count="1" manualBreakCount="1">
    <brk id="33" min="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2018-07-25T12:23:50Z</dcterms:created>
  <dcterms:modified xsi:type="dcterms:W3CDTF">2018-07-25T12:24:39Z</dcterms:modified>
</cp:coreProperties>
</file>